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7940" windowHeight="10440" activeTab="0"/>
  </bookViews>
  <sheets>
    <sheet name="Consolidated income statement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<sst xmlns="http://schemas.openxmlformats.org/spreadsheetml/2006/main" count="49" uniqueCount="39">
  <si>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Consolidated income statement</t>
  </si>
  <si>
    <t xml:space="preserve"> </t>
  </si>
  <si>
    <t>CHF million</t>
  </si>
  <si>
    <r>
      <t xml:space="preserve">
</t>
    </r>
    <r>
      <rPr>
        <b/>
        <sz val="8"/>
        <rFont val="Arial"/>
        <family val="2"/>
      </rPr>
      <t>%*</t>
    </r>
  </si>
  <si>
    <t>Sales</t>
  </si>
  <si>
    <t>Change in semi-finished and finished goods</t>
  </si>
  <si>
    <t>Own work capitalized</t>
  </si>
  <si>
    <t>Material costs</t>
  </si>
  <si>
    <t>Employee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</si>
  <si>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</si>
  <si>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</si>
  <si>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</si>
  <si>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</si>
  <si>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</si>
  <si>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</si>
  <si>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</si>
  <si>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</si>
  <si>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Share of profit of associated companies</t>
  </si>
  <si>
    <t>Profit before taxes</t>
  </si>
  <si>
    <t>Gain on sale of investments</t>
  </si>
  <si>
    <t>Earnings per share in CHF</t>
  </si>
  <si>
    <t>Diluted earnings per share in CHF</t>
  </si>
  <si>
    <t>Consolidated statement of comprehensive income</t>
  </si>
  <si>
    <t>Financial instruments available for sale:</t>
  </si>
  <si>
    <t>Total other comprehensive income</t>
  </si>
  <si>
    <t>Total comprehensive income</t>
  </si>
  <si>
    <t>Currency translation differences</t>
  </si>
  <si>
    <t>* In % of sales.</t>
  </si>
  <si>
    <t>Income tax expense</t>
  </si>
  <si>
    <t>Net profit</t>
  </si>
  <si>
    <r>
      <t>2012</t>
    </r>
    <r>
      <rPr>
        <b/>
        <vertAlign val="superscript"/>
        <sz val="10"/>
        <rFont val="Arial"/>
        <family val="2"/>
      </rPr>
      <t>1</t>
    </r>
  </si>
  <si>
    <t>Remeasurement defined benefit plans</t>
  </si>
  <si>
    <t>Income taxes on remeasurement</t>
  </si>
  <si>
    <t>Items that will not be reclassified to income statement, net of taxes</t>
  </si>
  <si>
    <t xml:space="preserve">   Change in fair value</t>
  </si>
  <si>
    <t xml:space="preserve">   Income taxes on change in fair value</t>
  </si>
  <si>
    <t xml:space="preserve">   Results reclassified to income statement</t>
  </si>
  <si>
    <t>Items that may be reclassified to income statement, net of taxes</t>
  </si>
  <si>
    <t>1. Restated.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</si>
</sst>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4" formatCode="_ * #,##0.0_ ;_ * \-#,##0.0_ ;_ * &quot;-&quot;?_ ;_ @_ "/>
    <numFmt numFmtId="175" formatCode="_ * #,##0.0_ ;_ * \-#,##0.0_ "/>
    <numFmt numFmtId="176" formatCode="_ * #,##0_ ;_ * \-#,##0_ ;_ * \-??_ ;_ @_ "/>
    <numFmt numFmtId="177" formatCode="_ * ###0_ ;_ * \-###0_ ;_ * \-??_ ;_ @_ 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72" fontId="2" fillId="33" borderId="10" xfId="42" applyNumberFormat="1" applyFont="1" applyFill="1" applyBorder="1" applyAlignment="1" applyProtection="1">
      <alignment horizontal="right"/>
      <protection/>
    </xf>
    <xf numFmtId="172" fontId="2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172" fontId="0" fillId="33" borderId="11" xfId="42" applyNumberFormat="1" applyFont="1" applyFill="1" applyBorder="1" applyAlignment="1" applyProtection="1">
      <alignment horizontal="right"/>
      <protection/>
    </xf>
    <xf numFmtId="172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wrapText="1"/>
    </xf>
    <xf numFmtId="172" fontId="0" fillId="33" borderId="12" xfId="42" applyNumberFormat="1" applyFont="1" applyFill="1" applyBorder="1" applyAlignment="1" applyProtection="1">
      <alignment horizontal="right"/>
      <protection/>
    </xf>
    <xf numFmtId="172" fontId="0" fillId="0" borderId="12" xfId="42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0" fillId="33" borderId="1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72" fontId="2" fillId="33" borderId="11" xfId="42" applyNumberFormat="1" applyFont="1" applyFill="1" applyBorder="1" applyAlignment="1" applyProtection="1">
      <alignment horizontal="right"/>
      <protection/>
    </xf>
    <xf numFmtId="172" fontId="2" fillId="0" borderId="11" xfId="42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72" fontId="0" fillId="33" borderId="10" xfId="42" applyNumberFormat="1" applyFont="1" applyFill="1" applyBorder="1" applyAlignment="1" applyProtection="1">
      <alignment horizontal="right"/>
      <protection/>
    </xf>
    <xf numFmtId="173" fontId="0" fillId="33" borderId="10" xfId="0" applyNumberFormat="1" applyFont="1" applyFill="1" applyBorder="1" applyAlignment="1" applyProtection="1">
      <alignment horizontal="right"/>
      <protection/>
    </xf>
    <xf numFmtId="172" fontId="0" fillId="0" borderId="10" xfId="42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left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172" fontId="0" fillId="0" borderId="0" xfId="42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wrapText="1"/>
    </xf>
    <xf numFmtId="175" fontId="0" fillId="0" borderId="10" xfId="42" applyNumberFormat="1" applyFont="1" applyFill="1" applyBorder="1" applyAlignment="1" applyProtection="1">
      <alignment horizontal="right"/>
      <protection/>
    </xf>
    <xf numFmtId="172" fontId="0" fillId="33" borderId="14" xfId="42" applyNumberFormat="1" applyFont="1" applyFill="1" applyBorder="1" applyAlignment="1" applyProtection="1">
      <alignment horizontal="right"/>
      <protection/>
    </xf>
    <xf numFmtId="172" fontId="2" fillId="33" borderId="13" xfId="42" applyNumberFormat="1" applyFont="1" applyFill="1" applyBorder="1" applyAlignment="1" applyProtection="1">
      <alignment horizontal="right"/>
      <protection/>
    </xf>
    <xf numFmtId="172" fontId="2" fillId="0" borderId="13" xfId="42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wrapText="1"/>
    </xf>
    <xf numFmtId="9" fontId="4" fillId="33" borderId="10" xfId="0" applyNumberFormat="1" applyFont="1" applyFill="1" applyBorder="1" applyAlignment="1">
      <alignment horizontal="right" wrapText="1"/>
    </xf>
    <xf numFmtId="9" fontId="4" fillId="0" borderId="10" xfId="0" applyNumberFormat="1" applyFont="1" applyFill="1" applyBorder="1" applyAlignment="1">
      <alignment horizontal="right" wrapText="1"/>
    </xf>
    <xf numFmtId="177" fontId="2" fillId="33" borderId="10" xfId="4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172" fontId="2" fillId="33" borderId="15" xfId="42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right"/>
      <protection/>
    </xf>
    <xf numFmtId="172" fontId="2" fillId="0" borderId="15" xfId="42" applyNumberFormat="1" applyFont="1" applyFill="1" applyBorder="1" applyAlignment="1" applyProtection="1">
      <alignment horizontal="right"/>
      <protection/>
    </xf>
    <xf numFmtId="173" fontId="0" fillId="0" borderId="14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right"/>
    </xf>
    <xf numFmtId="170" fontId="0" fillId="0" borderId="16" xfId="0" applyNumberFormat="1" applyFont="1" applyFill="1" applyBorder="1" applyAlignment="1" applyProtection="1">
      <alignment horizontal="right"/>
      <protection/>
    </xf>
    <xf numFmtId="0" fontId="2" fillId="0" borderId="11" xfId="55" applyFont="1" applyFill="1" applyBorder="1" applyAlignment="1" quotePrefix="1">
      <alignment horizontal="right"/>
      <protection/>
    </xf>
    <xf numFmtId="49" fontId="3" fillId="0" borderId="0" xfId="55" applyNumberFormat="1" applyFont="1" applyAlignment="1">
      <alignment horizontal="left"/>
      <protection/>
    </xf>
    <xf numFmtId="0" fontId="2" fillId="0" borderId="10" xfId="55" applyFont="1" applyFill="1" applyBorder="1" applyAlignment="1" quotePrefix="1">
      <alignment horizontal="right"/>
      <protection/>
    </xf>
    <xf numFmtId="0" fontId="2" fillId="0" borderId="16" xfId="0" applyFont="1" applyFill="1" applyBorder="1" applyAlignment="1">
      <alignment horizontal="left" wrapText="1"/>
    </xf>
    <xf numFmtId="49" fontId="3" fillId="0" borderId="0" xfId="55" applyNumberFormat="1" applyFont="1" applyAlignment="1">
      <alignment horizontal="left" wrapText="1"/>
      <protection/>
    </xf>
    <xf numFmtId="172" fontId="2" fillId="33" borderId="14" xfId="42" applyNumberFormat="1" applyFont="1" applyFill="1" applyBorder="1" applyAlignment="1" applyProtection="1">
      <alignment horizontal="right"/>
      <protection/>
    </xf>
    <xf numFmtId="173" fontId="2" fillId="0" borderId="14" xfId="0" applyNumberFormat="1" applyFont="1" applyFill="1" applyBorder="1" applyAlignment="1" applyProtection="1">
      <alignment horizontal="right"/>
      <protection/>
    </xf>
    <xf numFmtId="175" fontId="2" fillId="0" borderId="10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171" fontId="2" fillId="33" borderId="11" xfId="42" applyNumberFormat="1" applyFont="1" applyFill="1" applyBorder="1" applyAlignment="1" applyProtection="1">
      <alignment horizontal="right"/>
      <protection/>
    </xf>
    <xf numFmtId="171" fontId="2" fillId="0" borderId="11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172" fontId="0" fillId="33" borderId="11" xfId="42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right"/>
      <protection/>
    </xf>
    <xf numFmtId="172" fontId="0" fillId="0" borderId="11" xfId="4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543550" y="9525"/>
          <a:ext cx="14287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1.7109375" style="1" customWidth="1"/>
    <col min="2" max="5" width="10.7109375" style="2" customWidth="1"/>
    <col min="6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ht="20.25" customHeight="1">
      <c r="A1" s="4"/>
      <c r="B1" s="4"/>
      <c r="C1" s="5"/>
      <c r="D1" s="4"/>
      <c r="E1" s="4" t="s">
        <v>1</v>
      </c>
      <c r="F1" s="1"/>
      <c r="H1" s="6"/>
      <c r="I1" s="6"/>
      <c r="J1" s="6"/>
      <c r="K1" s="6"/>
      <c r="L1" s="6"/>
      <c r="M1" s="6"/>
    </row>
    <row r="2" spans="1:13" ht="20.25">
      <c r="A2" s="3" t="s">
        <v>0</v>
      </c>
      <c r="B2" s="75"/>
      <c r="C2" s="76"/>
      <c r="D2" s="75"/>
      <c r="E2" s="75"/>
      <c r="F2" s="1"/>
      <c r="H2" s="6"/>
      <c r="I2" s="6"/>
      <c r="J2" s="6"/>
      <c r="K2" s="6"/>
      <c r="L2" s="6"/>
      <c r="M2" s="6"/>
    </row>
    <row r="3" spans="1:5" ht="12.75">
      <c r="A3" s="78"/>
      <c r="B3" s="77"/>
      <c r="C3" s="77"/>
      <c r="E3" s="77"/>
    </row>
    <row r="4" spans="1:13" ht="14.25" customHeight="1">
      <c r="A4" s="48" t="s">
        <v>2</v>
      </c>
      <c r="B4" s="51">
        <v>2013</v>
      </c>
      <c r="C4" s="49" t="s">
        <v>3</v>
      </c>
      <c r="D4" s="60" t="s">
        <v>30</v>
      </c>
      <c r="E4" s="50" t="s">
        <v>3</v>
      </c>
      <c r="F4" s="1"/>
      <c r="H4" s="6"/>
      <c r="I4" s="6"/>
      <c r="J4" s="6"/>
      <c r="K4" s="6"/>
      <c r="L4" s="6"/>
      <c r="M4" s="6"/>
    </row>
    <row r="5" spans="1:13" ht="12.75">
      <c r="A5" s="7" t="s">
        <v>4</v>
      </c>
      <c r="B5" s="8">
        <v>1035.3</v>
      </c>
      <c r="C5" s="8">
        <v>100</v>
      </c>
      <c r="D5" s="9">
        <v>888.5</v>
      </c>
      <c r="E5" s="20">
        <v>100</v>
      </c>
      <c r="F5" s="1"/>
      <c r="H5" s="6"/>
      <c r="I5" s="6"/>
      <c r="J5" s="6"/>
      <c r="K5" s="6"/>
      <c r="L5" s="6"/>
      <c r="M5" s="6"/>
    </row>
    <row r="6" spans="1:13" ht="12.75">
      <c r="A6" s="10" t="s">
        <v>5</v>
      </c>
      <c r="B6" s="11">
        <v>19.6</v>
      </c>
      <c r="C6" s="30">
        <f>ROUND(B6/B5*100,1)</f>
        <v>1.9</v>
      </c>
      <c r="D6" s="12">
        <v>0.3</v>
      </c>
      <c r="E6" s="18">
        <f>ROUND(D6/D5*100,1)</f>
        <v>0</v>
      </c>
      <c r="F6" s="1"/>
      <c r="H6" s="6"/>
      <c r="I6" s="6"/>
      <c r="J6" s="6"/>
      <c r="K6" s="6"/>
      <c r="L6" s="6"/>
      <c r="M6" s="6"/>
    </row>
    <row r="7" spans="1:13" ht="12.75">
      <c r="A7" s="10" t="s">
        <v>6</v>
      </c>
      <c r="B7" s="11">
        <v>2</v>
      </c>
      <c r="C7" s="30">
        <f>ROUND(B7/B5*100,1)</f>
        <v>0.2</v>
      </c>
      <c r="D7" s="12">
        <v>4.8</v>
      </c>
      <c r="E7" s="18">
        <f>ROUND(D7/D5*100,1)</f>
        <v>0.5</v>
      </c>
      <c r="F7" s="1"/>
      <c r="H7" s="6"/>
      <c r="I7" s="6"/>
      <c r="J7" s="6"/>
      <c r="K7" s="6"/>
      <c r="L7" s="6"/>
      <c r="M7" s="6"/>
    </row>
    <row r="8" spans="1:13" ht="12.75">
      <c r="A8" s="10" t="s">
        <v>7</v>
      </c>
      <c r="B8" s="11">
        <v>-525.4</v>
      </c>
      <c r="C8" s="30">
        <f>ROUND(B8/B5*100,1)</f>
        <v>-50.7</v>
      </c>
      <c r="D8" s="12">
        <v>-412.1</v>
      </c>
      <c r="E8" s="18">
        <f>ROUND(D8/D5*100,1)</f>
        <v>-46.4</v>
      </c>
      <c r="F8" s="1"/>
      <c r="H8" s="6"/>
      <c r="I8" s="6"/>
      <c r="J8" s="6"/>
      <c r="K8" s="6"/>
      <c r="L8" s="6"/>
      <c r="M8" s="6"/>
    </row>
    <row r="9" spans="1:13" ht="12.75">
      <c r="A9" s="10" t="s">
        <v>8</v>
      </c>
      <c r="B9" s="11">
        <v>-296.7</v>
      </c>
      <c r="C9" s="30">
        <f>ROUND(B9/B$5*100,1)</f>
        <v>-28.7</v>
      </c>
      <c r="D9" s="12">
        <v>-279.8</v>
      </c>
      <c r="E9" s="18">
        <f>ROUND(D9/D$5*100,1)+0.1</f>
        <v>-31.4</v>
      </c>
      <c r="F9" s="1"/>
      <c r="H9" s="6"/>
      <c r="I9" s="6"/>
      <c r="J9" s="6"/>
      <c r="K9" s="6"/>
      <c r="L9" s="6"/>
      <c r="M9" s="6"/>
    </row>
    <row r="10" spans="1:13" ht="12.75">
      <c r="A10" s="10" t="s">
        <v>9</v>
      </c>
      <c r="B10" s="11">
        <v>-171.4</v>
      </c>
      <c r="C10" s="30">
        <f>ROUND(B10/B$5*100,1)</f>
        <v>-16.6</v>
      </c>
      <c r="D10" s="12">
        <v>-167.6</v>
      </c>
      <c r="E10" s="18">
        <f>ROUND(D10/D$5*100,1)</f>
        <v>-18.9</v>
      </c>
      <c r="F10" s="1"/>
      <c r="H10" s="6"/>
      <c r="I10" s="6"/>
      <c r="J10" s="6"/>
      <c r="K10" s="6"/>
      <c r="L10" s="6"/>
      <c r="M10" s="6"/>
    </row>
    <row r="11" spans="1:13" ht="12.75">
      <c r="A11" s="10" t="s">
        <v>10</v>
      </c>
      <c r="B11" s="11">
        <v>31.8</v>
      </c>
      <c r="C11" s="30">
        <f>ROUND(B11/B$5*100,1)</f>
        <v>3.1</v>
      </c>
      <c r="D11" s="12">
        <v>31.8</v>
      </c>
      <c r="E11" s="18">
        <f>ROUND(D11/D$5*100,1)</f>
        <v>3.6</v>
      </c>
      <c r="F11" s="1"/>
      <c r="H11" s="6"/>
      <c r="I11" s="6"/>
      <c r="J11" s="6"/>
      <c r="K11" s="6"/>
      <c r="L11" s="6"/>
      <c r="M11" s="6"/>
    </row>
    <row r="12" spans="1:13" ht="12.75">
      <c r="A12" s="13" t="s">
        <v>11</v>
      </c>
      <c r="B12" s="14">
        <v>-35</v>
      </c>
      <c r="C12" s="45">
        <f>(B12/B$5*100)</f>
        <v>-3.3806626098715347</v>
      </c>
      <c r="D12" s="15">
        <v>-33.2</v>
      </c>
      <c r="E12" s="57">
        <f>(D12/D$5*100)</f>
        <v>-3.736634777715251</v>
      </c>
      <c r="F12" s="1"/>
      <c r="H12" s="6"/>
      <c r="I12" s="6"/>
      <c r="J12" s="6"/>
      <c r="K12" s="6"/>
      <c r="L12" s="6"/>
      <c r="M12" s="6"/>
    </row>
    <row r="13" spans="1:13" ht="12.75">
      <c r="A13" s="7" t="s">
        <v>12</v>
      </c>
      <c r="B13" s="8">
        <f>SUM(B5:B12)</f>
        <v>60.19999999999989</v>
      </c>
      <c r="C13" s="8">
        <f>B13/B5*100</f>
        <v>5.81473968897903</v>
      </c>
      <c r="D13" s="9">
        <f>SUM(D5:D12)</f>
        <v>32.699999999999875</v>
      </c>
      <c r="E13" s="20">
        <f>D13/D5*100</f>
        <v>3.680360157568922</v>
      </c>
      <c r="F13" s="1"/>
      <c r="H13" s="6"/>
      <c r="I13" s="6"/>
      <c r="J13" s="6"/>
      <c r="K13" s="6"/>
      <c r="L13" s="6"/>
      <c r="M13" s="6"/>
    </row>
    <row r="14" spans="1:13" s="34" customFormat="1" ht="12.75">
      <c r="A14" s="29" t="s">
        <v>17</v>
      </c>
      <c r="B14" s="30">
        <v>0.2</v>
      </c>
      <c r="C14" s="31"/>
      <c r="D14" s="32">
        <v>0.4</v>
      </c>
      <c r="E14" s="33"/>
      <c r="H14" s="35"/>
      <c r="I14" s="35"/>
      <c r="J14" s="35"/>
      <c r="K14" s="35"/>
      <c r="L14" s="35"/>
      <c r="M14" s="35"/>
    </row>
    <row r="15" spans="1:13" s="34" customFormat="1" ht="12.75">
      <c r="A15" s="29" t="s">
        <v>19</v>
      </c>
      <c r="B15" s="30">
        <v>0.3</v>
      </c>
      <c r="C15" s="31"/>
      <c r="D15" s="32">
        <v>17.6</v>
      </c>
      <c r="E15" s="33"/>
      <c r="H15" s="35"/>
      <c r="I15" s="35"/>
      <c r="J15" s="35"/>
      <c r="K15" s="35"/>
      <c r="L15" s="35"/>
      <c r="M15" s="35"/>
    </row>
    <row r="16" spans="1:13" ht="12.75">
      <c r="A16" s="10" t="s">
        <v>13</v>
      </c>
      <c r="B16" s="11">
        <v>9.8</v>
      </c>
      <c r="C16" s="19"/>
      <c r="D16" s="12">
        <v>2.2</v>
      </c>
      <c r="E16" s="20"/>
      <c r="F16" s="1"/>
      <c r="H16" s="6"/>
      <c r="I16" s="6"/>
      <c r="J16" s="6"/>
      <c r="K16" s="6"/>
      <c r="L16" s="6"/>
      <c r="M16" s="6"/>
    </row>
    <row r="17" spans="1:13" ht="12.75">
      <c r="A17" s="13" t="s">
        <v>14</v>
      </c>
      <c r="B17" s="14">
        <v>-18</v>
      </c>
      <c r="C17" s="21"/>
      <c r="D17" s="15">
        <v>-18.7</v>
      </c>
      <c r="E17" s="22"/>
      <c r="F17" s="1"/>
      <c r="H17" s="6"/>
      <c r="I17" s="6"/>
      <c r="J17" s="6"/>
      <c r="K17" s="6"/>
      <c r="L17" s="6"/>
      <c r="M17" s="6"/>
    </row>
    <row r="18" spans="1:13" ht="12.75">
      <c r="A18" s="7" t="s">
        <v>18</v>
      </c>
      <c r="B18" s="8">
        <f>SUM(B13:B17)</f>
        <v>52.499999999999886</v>
      </c>
      <c r="C18" s="8">
        <f>B18/B5*100</f>
        <v>5.070993914807292</v>
      </c>
      <c r="D18" s="9">
        <f>SUM(D13:D17)</f>
        <v>34.199999999999875</v>
      </c>
      <c r="E18" s="20">
        <f>D18/D5*100</f>
        <v>3.8491840180078647</v>
      </c>
      <c r="F18" s="1"/>
      <c r="H18" s="6"/>
      <c r="I18" s="6"/>
      <c r="J18" s="6"/>
      <c r="K18" s="6"/>
      <c r="L18" s="6"/>
      <c r="M18" s="6"/>
    </row>
    <row r="19" spans="1:13" ht="12.75">
      <c r="A19" s="13" t="s">
        <v>28</v>
      </c>
      <c r="B19" s="14">
        <v>-15.1</v>
      </c>
      <c r="C19" s="21"/>
      <c r="D19" s="15">
        <v>-8.5</v>
      </c>
      <c r="E19" s="22"/>
      <c r="F19" s="1"/>
      <c r="H19" s="6"/>
      <c r="I19" s="6"/>
      <c r="J19" s="6"/>
      <c r="K19" s="6"/>
      <c r="L19" s="6"/>
      <c r="M19" s="6"/>
    </row>
    <row r="20" spans="1:13" ht="12.75">
      <c r="A20" s="7" t="s">
        <v>29</v>
      </c>
      <c r="B20" s="8">
        <f>SUM(B18:B19)</f>
        <v>37.399999999999885</v>
      </c>
      <c r="C20" s="8">
        <f>B20/B5*100</f>
        <v>3.6124794745484294</v>
      </c>
      <c r="D20" s="9">
        <f>SUM(D18:D19)</f>
        <v>25.699999999999875</v>
      </c>
      <c r="E20" s="20">
        <f>D20/D5*100</f>
        <v>2.892515475520526</v>
      </c>
      <c r="F20" s="1"/>
      <c r="H20" s="6"/>
      <c r="I20" s="6"/>
      <c r="J20" s="6"/>
      <c r="K20" s="6"/>
      <c r="L20" s="6"/>
      <c r="M20" s="6"/>
    </row>
    <row r="21" spans="1:13" ht="12.75">
      <c r="A21" s="23" t="s">
        <v>15</v>
      </c>
      <c r="B21" s="11">
        <v>39.4</v>
      </c>
      <c r="C21" s="17"/>
      <c r="D21" s="12">
        <v>28.7</v>
      </c>
      <c r="E21" s="18"/>
      <c r="F21" s="1"/>
      <c r="H21" s="6"/>
      <c r="I21" s="6"/>
      <c r="J21" s="6"/>
      <c r="K21" s="6"/>
      <c r="L21" s="6"/>
      <c r="M21" s="6"/>
    </row>
    <row r="22" spans="1:13" ht="12.75">
      <c r="A22" s="10" t="s">
        <v>16</v>
      </c>
      <c r="B22" s="11">
        <f>B20-B21</f>
        <v>-2.0000000000001137</v>
      </c>
      <c r="C22" s="19"/>
      <c r="D22" s="12">
        <f>D20-D21</f>
        <v>-3.0000000000001243</v>
      </c>
      <c r="E22" s="20"/>
      <c r="F22" s="1"/>
      <c r="H22" s="6"/>
      <c r="I22" s="6"/>
      <c r="J22" s="6"/>
      <c r="K22" s="6"/>
      <c r="L22" s="6"/>
      <c r="M22" s="6"/>
    </row>
    <row r="23" spans="1:13" ht="12.75">
      <c r="A23" s="10"/>
      <c r="B23" s="11"/>
      <c r="C23" s="19"/>
      <c r="D23" s="12"/>
      <c r="E23" s="20"/>
      <c r="F23" s="1"/>
      <c r="H23" s="6"/>
      <c r="I23" s="6"/>
      <c r="J23" s="6"/>
      <c r="K23" s="6"/>
      <c r="L23" s="6"/>
      <c r="M23" s="6"/>
    </row>
    <row r="24" spans="1:13" s="36" customFormat="1" ht="12.75">
      <c r="A24" s="24" t="s">
        <v>20</v>
      </c>
      <c r="B24" s="69">
        <v>8.56</v>
      </c>
      <c r="C24" s="19"/>
      <c r="D24" s="70">
        <v>6.24</v>
      </c>
      <c r="E24" s="20"/>
      <c r="H24" s="37"/>
      <c r="I24" s="37"/>
      <c r="J24" s="37"/>
      <c r="K24" s="37"/>
      <c r="L24" s="37"/>
      <c r="M24" s="37"/>
    </row>
    <row r="25" spans="1:13" s="36" customFormat="1" ht="12.75">
      <c r="A25" s="24" t="s">
        <v>21</v>
      </c>
      <c r="B25" s="69">
        <v>8.56</v>
      </c>
      <c r="C25" s="19"/>
      <c r="D25" s="70">
        <v>6.23</v>
      </c>
      <c r="E25" s="20"/>
      <c r="H25" s="37"/>
      <c r="I25" s="37"/>
      <c r="J25" s="37"/>
      <c r="K25" s="37"/>
      <c r="L25" s="37"/>
      <c r="M25" s="37"/>
    </row>
    <row r="26" spans="1:13" ht="12.75">
      <c r="A26" s="40"/>
      <c r="B26" s="41"/>
      <c r="C26" s="42"/>
      <c r="D26" s="41"/>
      <c r="E26" s="42"/>
      <c r="F26" s="1"/>
      <c r="H26" s="6"/>
      <c r="I26" s="6"/>
      <c r="J26" s="6"/>
      <c r="K26" s="6"/>
      <c r="L26" s="6"/>
      <c r="M26" s="6"/>
    </row>
    <row r="27" spans="1:16" ht="12.75">
      <c r="A27" s="28" t="s">
        <v>27</v>
      </c>
      <c r="B27" s="27"/>
      <c r="C27" s="27"/>
      <c r="D27" s="27"/>
      <c r="E27" s="27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" ht="12.75">
      <c r="A28" s="64" t="s">
        <v>38</v>
      </c>
      <c r="B28" s="27"/>
      <c r="C28" s="27"/>
      <c r="D28" s="27"/>
      <c r="E28" s="27"/>
    </row>
    <row r="29" spans="1:16" ht="12.75">
      <c r="A29" s="61"/>
      <c r="B29" s="27"/>
      <c r="C29" s="27"/>
      <c r="D29" s="27"/>
      <c r="E29" s="27"/>
      <c r="F29" s="27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43" t="s">
        <v>1</v>
      </c>
      <c r="B30" s="27"/>
      <c r="C30" s="27"/>
      <c r="D30" s="27"/>
      <c r="E30" s="27"/>
      <c r="F30" s="2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0.25" customHeight="1">
      <c r="A31" s="68" t="s">
        <v>22</v>
      </c>
      <c r="B31" s="27"/>
      <c r="C31" s="27"/>
      <c r="D31" s="27"/>
      <c r="E31" s="27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3" ht="12.75">
      <c r="A32" s="63"/>
      <c r="B32" s="58"/>
      <c r="C32" s="59"/>
      <c r="D32" s="58"/>
      <c r="E32" s="58"/>
      <c r="F32" s="1"/>
      <c r="H32" s="6"/>
      <c r="I32" s="6"/>
      <c r="J32" s="6"/>
      <c r="K32" s="6"/>
      <c r="L32" s="6"/>
      <c r="M32" s="6"/>
    </row>
    <row r="33" spans="1:13" ht="14.25">
      <c r="A33" s="48" t="s">
        <v>2</v>
      </c>
      <c r="B33" s="51">
        <v>2013</v>
      </c>
      <c r="C33" s="50"/>
      <c r="D33" s="62" t="s">
        <v>30</v>
      </c>
      <c r="E33" s="50"/>
      <c r="F33" s="1"/>
      <c r="H33" s="6"/>
      <c r="I33" s="6"/>
      <c r="J33" s="6"/>
      <c r="K33" s="6"/>
      <c r="L33" s="6"/>
      <c r="M33" s="6"/>
    </row>
    <row r="34" spans="1:13" ht="12.75">
      <c r="A34" s="7" t="s">
        <v>29</v>
      </c>
      <c r="B34" s="8">
        <v>37.4</v>
      </c>
      <c r="C34" s="16"/>
      <c r="D34" s="9">
        <v>25.7</v>
      </c>
      <c r="E34" s="16"/>
      <c r="F34" s="1"/>
      <c r="H34" s="6"/>
      <c r="I34" s="6"/>
      <c r="J34" s="6"/>
      <c r="K34" s="6"/>
      <c r="L34" s="6"/>
      <c r="M34" s="6"/>
    </row>
    <row r="35" spans="1:13" s="34" customFormat="1" ht="12.75">
      <c r="A35" s="29" t="s">
        <v>31</v>
      </c>
      <c r="B35" s="30">
        <v>6.9</v>
      </c>
      <c r="C35" s="33"/>
      <c r="D35" s="32">
        <v>7.2</v>
      </c>
      <c r="E35" s="33"/>
      <c r="H35" s="35"/>
      <c r="I35" s="35"/>
      <c r="J35" s="35"/>
      <c r="K35" s="35"/>
      <c r="L35" s="35"/>
      <c r="M35" s="35"/>
    </row>
    <row r="36" spans="1:13" s="34" customFormat="1" ht="12.75">
      <c r="A36" s="71" t="s">
        <v>32</v>
      </c>
      <c r="B36" s="72">
        <v>-1.4</v>
      </c>
      <c r="C36" s="73"/>
      <c r="D36" s="74">
        <v>-2</v>
      </c>
      <c r="E36" s="73"/>
      <c r="H36" s="35"/>
      <c r="I36" s="35"/>
      <c r="J36" s="35"/>
      <c r="K36" s="35"/>
      <c r="L36" s="35"/>
      <c r="M36" s="35"/>
    </row>
    <row r="37" spans="1:13" s="36" customFormat="1" ht="12.75" customHeight="1">
      <c r="A37" s="24" t="s">
        <v>33</v>
      </c>
      <c r="B37" s="25">
        <f>SUM(B35:B36)</f>
        <v>5.5</v>
      </c>
      <c r="C37" s="20"/>
      <c r="D37" s="26">
        <f>SUM(D35:D36)</f>
        <v>5.2</v>
      </c>
      <c r="E37" s="20"/>
      <c r="H37" s="37"/>
      <c r="I37" s="37"/>
      <c r="J37" s="37"/>
      <c r="K37" s="37"/>
      <c r="L37" s="37"/>
      <c r="M37" s="37"/>
    </row>
    <row r="38" spans="1:13" s="34" customFormat="1" ht="12.75">
      <c r="A38" s="29" t="s">
        <v>26</v>
      </c>
      <c r="B38" s="30">
        <v>-13.1</v>
      </c>
      <c r="C38" s="33"/>
      <c r="D38" s="32">
        <v>-6.1</v>
      </c>
      <c r="E38" s="33"/>
      <c r="H38" s="35"/>
      <c r="I38" s="35"/>
      <c r="J38" s="35"/>
      <c r="K38" s="35"/>
      <c r="L38" s="35"/>
      <c r="M38" s="35"/>
    </row>
    <row r="39" spans="1:13" s="34" customFormat="1" ht="12.75">
      <c r="A39" s="29" t="s">
        <v>23</v>
      </c>
      <c r="B39" s="30" t="s">
        <v>1</v>
      </c>
      <c r="C39" s="33"/>
      <c r="D39" s="44" t="s">
        <v>1</v>
      </c>
      <c r="E39" s="33"/>
      <c r="H39" s="35"/>
      <c r="I39" s="35"/>
      <c r="J39" s="35"/>
      <c r="K39" s="35"/>
      <c r="L39" s="35"/>
      <c r="M39" s="35"/>
    </row>
    <row r="40" spans="1:13" s="34" customFormat="1" ht="12.75">
      <c r="A40" s="29" t="s">
        <v>34</v>
      </c>
      <c r="B40" s="30">
        <v>0.2</v>
      </c>
      <c r="C40" s="33"/>
      <c r="D40" s="44">
        <v>4.7</v>
      </c>
      <c r="E40" s="33"/>
      <c r="H40" s="35"/>
      <c r="I40" s="35"/>
      <c r="J40" s="35"/>
      <c r="K40" s="35"/>
      <c r="L40" s="35"/>
      <c r="M40" s="35"/>
    </row>
    <row r="41" spans="1:13" s="34" customFormat="1" ht="12.75">
      <c r="A41" s="29" t="s">
        <v>35</v>
      </c>
      <c r="B41" s="30">
        <v>0</v>
      </c>
      <c r="C41" s="33"/>
      <c r="D41" s="44">
        <v>3.2</v>
      </c>
      <c r="E41" s="33"/>
      <c r="H41" s="35"/>
      <c r="I41" s="35"/>
      <c r="J41" s="35"/>
      <c r="K41" s="35"/>
      <c r="L41" s="35"/>
      <c r="M41" s="35"/>
    </row>
    <row r="42" spans="1:13" s="34" customFormat="1" ht="12.75">
      <c r="A42" s="29" t="s">
        <v>36</v>
      </c>
      <c r="B42" s="30">
        <v>-0.1</v>
      </c>
      <c r="C42" s="33"/>
      <c r="D42" s="44">
        <v>-11.7</v>
      </c>
      <c r="E42" s="33"/>
      <c r="H42" s="35"/>
      <c r="I42" s="35"/>
      <c r="J42" s="35"/>
      <c r="K42" s="35"/>
      <c r="L42" s="35"/>
      <c r="M42" s="35"/>
    </row>
    <row r="43" spans="1:13" s="36" customFormat="1" ht="12.75">
      <c r="A43" s="7" t="s">
        <v>37</v>
      </c>
      <c r="B43" s="65">
        <f>SUM(B38:B42)</f>
        <v>-13</v>
      </c>
      <c r="C43" s="66"/>
      <c r="D43" s="67">
        <f>SUM(D38:D42)</f>
        <v>-9.899999999999999</v>
      </c>
      <c r="E43" s="66"/>
      <c r="H43" s="37"/>
      <c r="I43" s="37"/>
      <c r="J43" s="37"/>
      <c r="K43" s="37"/>
      <c r="L43" s="37"/>
      <c r="M43" s="37"/>
    </row>
    <row r="44" spans="1:13" s="36" customFormat="1" ht="12.75">
      <c r="A44" s="38" t="s">
        <v>24</v>
      </c>
      <c r="B44" s="46">
        <f>SUM(B37,B43)</f>
        <v>-7.5</v>
      </c>
      <c r="C44" s="39"/>
      <c r="D44" s="47">
        <f>SUM(D37,D43)</f>
        <v>-4.699999999999998</v>
      </c>
      <c r="E44" s="39"/>
      <c r="H44" s="37"/>
      <c r="I44" s="37"/>
      <c r="J44" s="37"/>
      <c r="K44" s="37"/>
      <c r="L44" s="37"/>
      <c r="M44" s="37"/>
    </row>
    <row r="45" spans="1:13" s="36" customFormat="1" ht="12.75">
      <c r="A45" s="53" t="s">
        <v>25</v>
      </c>
      <c r="B45" s="54">
        <f>B34+B44</f>
        <v>29.9</v>
      </c>
      <c r="C45" s="55"/>
      <c r="D45" s="56">
        <f>D34+D44</f>
        <v>21</v>
      </c>
      <c r="E45" s="55"/>
      <c r="H45" s="37"/>
      <c r="I45" s="37"/>
      <c r="J45" s="37"/>
      <c r="K45" s="37"/>
      <c r="L45" s="37"/>
      <c r="M45" s="37"/>
    </row>
    <row r="46" spans="1:13" s="34" customFormat="1" ht="12.75">
      <c r="A46" s="52" t="s">
        <v>15</v>
      </c>
      <c r="B46" s="30">
        <f>+B45-B47</f>
        <v>34.4</v>
      </c>
      <c r="C46" s="33"/>
      <c r="D46" s="32">
        <f>+D45-D47</f>
        <v>24.4</v>
      </c>
      <c r="E46" s="33"/>
      <c r="H46" s="35"/>
      <c r="I46" s="35"/>
      <c r="J46" s="35"/>
      <c r="K46" s="35"/>
      <c r="L46" s="35"/>
      <c r="M46" s="35"/>
    </row>
    <row r="47" spans="1:13" s="34" customFormat="1" ht="12.75">
      <c r="A47" s="10" t="s">
        <v>16</v>
      </c>
      <c r="B47" s="30">
        <v>-4.5</v>
      </c>
      <c r="C47" s="33"/>
      <c r="D47" s="32">
        <v>-3.4</v>
      </c>
      <c r="E47" s="33"/>
      <c r="H47" s="35"/>
      <c r="I47" s="35"/>
      <c r="J47" s="35"/>
      <c r="K47" s="35"/>
      <c r="L47" s="35"/>
      <c r="M47" s="35"/>
    </row>
    <row r="48" spans="1:16" ht="12.75">
      <c r="A48" s="28"/>
      <c r="B48" s="27"/>
      <c r="C48" s="27"/>
      <c r="D48" s="27"/>
      <c r="E48" s="27"/>
      <c r="F48" s="27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ht="12.75">
      <c r="A49" s="64" t="s">
        <v>38</v>
      </c>
    </row>
  </sheetData>
  <sheetProtection/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2014-03-17T08:26:08Z</cp:lastPrinted>
  <dcterms:created xsi:type="dcterms:W3CDTF">2011-03-18T13:56:37Z</dcterms:created>
  <dcterms:modified xsi:type="dcterms:W3CDTF">2014-03-17T09:34:24Z</dcterms:modified>
  <cp:category/>
  <cp:version/>
  <cp:contentType/>
  <cp:contentStatus/>
</cp:coreProperties>
</file>